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4580" windowHeight="6210"/>
  </bookViews>
  <sheets>
    <sheet name="CUENTA UNICA MARZO" sheetId="22" r:id="rId1"/>
    <sheet name="Hoja1" sheetId="23" r:id="rId2"/>
  </sheets>
  <definedNames>
    <definedName name="_xlnm.Print_Area" localSheetId="0">'CUENTA UNICA MARZO'!$A$1:$G$100</definedName>
  </definedNames>
  <calcPr calcId="144525"/>
</workbook>
</file>

<file path=xl/calcChain.xml><?xml version="1.0" encoding="utf-8"?>
<calcChain xmlns="http://schemas.openxmlformats.org/spreadsheetml/2006/main">
  <c r="G9" i="22" l="1"/>
  <c r="G10" i="22" s="1"/>
  <c r="G11" i="22" s="1"/>
  <c r="G12" i="22" s="1"/>
  <c r="G13" i="22" s="1"/>
  <c r="G14" i="22" s="1"/>
  <c r="G15" i="22" s="1"/>
  <c r="G16" i="22" s="1"/>
  <c r="G17" i="22" s="1"/>
  <c r="G18" i="22" s="1"/>
  <c r="G19" i="22" s="1"/>
  <c r="G20" i="22" s="1"/>
  <c r="G21" i="22" s="1"/>
  <c r="G22" i="22" s="1"/>
  <c r="G23" i="22" s="1"/>
  <c r="G24" i="22" s="1"/>
  <c r="G25" i="22" s="1"/>
  <c r="G26" i="22" s="1"/>
  <c r="G27" i="22" s="1"/>
  <c r="G28" i="22" s="1"/>
  <c r="F58" i="22"/>
  <c r="F56" i="22"/>
  <c r="F57" i="22"/>
  <c r="F74" i="22"/>
  <c r="F73" i="22"/>
  <c r="F72" i="22"/>
  <c r="F41" i="22"/>
  <c r="F40" i="22"/>
  <c r="F39" i="22"/>
  <c r="F90" i="22" s="1"/>
  <c r="G29" i="22" l="1"/>
  <c r="G30" i="22" s="1"/>
  <c r="G31" i="22" s="1"/>
  <c r="G32" i="22" s="1"/>
  <c r="G33" i="22" s="1"/>
  <c r="G34" i="22" s="1"/>
  <c r="G35" i="22" s="1"/>
  <c r="G36" i="22" s="1"/>
  <c r="G37" i="22" s="1"/>
  <c r="G38" i="22" s="1"/>
  <c r="G39" i="22" s="1"/>
  <c r="G40" i="22" s="1"/>
  <c r="G41" i="22" s="1"/>
  <c r="G42" i="22" s="1"/>
  <c r="G43" i="22" s="1"/>
  <c r="G44" i="22" s="1"/>
  <c r="G45" i="22" s="1"/>
  <c r="G46" i="22" s="1"/>
  <c r="G47" i="22" s="1"/>
  <c r="E90" i="22"/>
  <c r="G48" i="22" l="1"/>
  <c r="G49" i="22" s="1"/>
  <c r="G50" i="22" s="1"/>
  <c r="G51" i="22" l="1"/>
  <c r="G52" i="22" s="1"/>
  <c r="G53" i="22" s="1"/>
  <c r="G54" i="22" s="1"/>
  <c r="G55" i="22" s="1"/>
  <c r="G56" i="22" s="1"/>
  <c r="G57" i="22" s="1"/>
  <c r="G58" i="22" s="1"/>
  <c r="G59" i="22" s="1"/>
  <c r="G60" i="22" s="1"/>
  <c r="G61" i="22" s="1"/>
  <c r="G62" i="22" s="1"/>
  <c r="G63" i="22" s="1"/>
  <c r="G64" i="22" s="1"/>
  <c r="G65" i="22" s="1"/>
  <c r="G66" i="22" s="1"/>
  <c r="G67" i="22" s="1"/>
  <c r="G68" i="22" s="1"/>
  <c r="G69" i="22" s="1"/>
  <c r="G70" i="22" s="1"/>
  <c r="G71" i="22" s="1"/>
  <c r="G72" i="22" s="1"/>
  <c r="G73" i="22" s="1"/>
  <c r="G74" i="22" s="1"/>
  <c r="G75" i="22" s="1"/>
  <c r="G76" i="22" s="1"/>
  <c r="G77" i="22" s="1"/>
  <c r="G78" i="22" s="1"/>
  <c r="G79" i="22" s="1"/>
  <c r="G80" i="22" s="1"/>
  <c r="G81" i="22" s="1"/>
  <c r="G82" i="22" s="1"/>
  <c r="G83" i="22" s="1"/>
  <c r="G84" i="22" s="1"/>
  <c r="G85" i="22" s="1"/>
  <c r="G86" i="22" s="1"/>
  <c r="G87" i="22" s="1"/>
  <c r="G88" i="22" s="1"/>
  <c r="G89" i="22" s="1"/>
  <c r="G90" i="22" s="1"/>
</calcChain>
</file>

<file path=xl/sharedStrings.xml><?xml version="1.0" encoding="utf-8"?>
<sst xmlns="http://schemas.openxmlformats.org/spreadsheetml/2006/main" count="174" uniqueCount="116">
  <si>
    <t>FECHA</t>
  </si>
  <si>
    <t>NO. REC./LIB.</t>
  </si>
  <si>
    <t>DEBITO</t>
  </si>
  <si>
    <t>CREDITO</t>
  </si>
  <si>
    <t>BALANCE</t>
  </si>
  <si>
    <t>DETALLES/BENEFICIARIO</t>
  </si>
  <si>
    <t>MOVIMIENTO FINANCIERO</t>
  </si>
  <si>
    <t xml:space="preserve">TOTAL </t>
  </si>
  <si>
    <t>PERSONAL FIJO</t>
  </si>
  <si>
    <t xml:space="preserve">CONCEPTO </t>
  </si>
  <si>
    <t>TESORERIA DE LA SEGURIDAD SOCIAL</t>
  </si>
  <si>
    <t>APORTE AL FONDO DE PENSIONES</t>
  </si>
  <si>
    <t>APORTE AL RIESGO LABORAL</t>
  </si>
  <si>
    <t xml:space="preserve">BALANCE INICIAL </t>
  </si>
  <si>
    <t>PROCONSUMIDOR</t>
  </si>
  <si>
    <t xml:space="preserve"> “AÑO DEL FOMENTO DE LAS EXPORTACIONES ”</t>
  </si>
  <si>
    <t>GRUPO ICEBERG</t>
  </si>
  <si>
    <t>DESDE 01/03/2018 HASTA EL 30/03/2018</t>
  </si>
  <si>
    <t>COMPRA DE BATERIAS REGIONAL SFM</t>
  </si>
  <si>
    <t>SETEC</t>
  </si>
  <si>
    <t>SERVICIO DE MANTENIMIENTO ASCENSOR INSTITUCIONAL</t>
  </si>
  <si>
    <t>MEDIATICOS CONSULTORES</t>
  </si>
  <si>
    <t>SERVICIO ASESORIA EN COMUNICACION ESTRATEGICA</t>
  </si>
  <si>
    <t>BONDELIC</t>
  </si>
  <si>
    <t>COMPRA DE REFRIGERIO P/ACTIVIDAD INSTITUCIONAL</t>
  </si>
  <si>
    <t>ALTICE</t>
  </si>
  <si>
    <t>SERVICIOS DE INTERNET INSTITUCIONAL</t>
  </si>
  <si>
    <t>PAGO DE VIATICOS FUERA DEL PAIS</t>
  </si>
  <si>
    <t>COMPRA DE SUMINISTROS DE PAPEL</t>
  </si>
  <si>
    <t>VACACIONES NO DISFRUTADAS</t>
  </si>
  <si>
    <t>EXEMPLEADA INSTITUCIONAL</t>
  </si>
  <si>
    <t>MIEMBROS DEL CONSEJO DIRECTIVO</t>
  </si>
  <si>
    <t>PAGO DIETA A MIEMBROS DEL CONSEJO DIRECTIVO</t>
  </si>
  <si>
    <t>CLAVE SIETE</t>
  </si>
  <si>
    <t>SERVICIOS NOTARIZACION DE CONTRATOS</t>
  </si>
  <si>
    <t>SERVICIOS SEGURA</t>
  </si>
  <si>
    <t>SERVICIOS IMPRESION DE BAJANTES DIVERSOS</t>
  </si>
  <si>
    <t>PATMEL</t>
  </si>
  <si>
    <t>COMPRA DE MEDICAMENTOS</t>
  </si>
  <si>
    <t>IG SUPLIDORES EXPRESS</t>
  </si>
  <si>
    <t>COMPRA SUMINISTROS DE LIMPIEZA</t>
  </si>
  <si>
    <t>EMPLEADOS FIJOS</t>
  </si>
  <si>
    <t>PAGO DE VIATICOS DENTRO DEL PAIS</t>
  </si>
  <si>
    <t>PERSONAL CON REL.DEPENDENCIA</t>
  </si>
  <si>
    <t>PAGO NOMINA COMPLEMENTARIA FEBRERO 18</t>
  </si>
  <si>
    <t>APORTE DEL SEGURO FAMILIAR DE SALUD</t>
  </si>
  <si>
    <t>COLMADO CAFETERIA ORTIZ</t>
  </si>
  <si>
    <t>COMPRA DE ALMUERSOS P/PERSONAL DE LA INSTITUCION</t>
  </si>
  <si>
    <t>PAGO GASTOS REPRESENTACION MARZO 2018</t>
  </si>
  <si>
    <t>PAGO GASTOS DE ALIMENTACION MARZO 2018</t>
  </si>
  <si>
    <t>PAGO PRIMA DE TRANSPORTE</t>
  </si>
  <si>
    <t>ELIAS PEREZ COMBUSTIBLE</t>
  </si>
  <si>
    <t>COMPRA DE COMBUSTIBLE REGIONAL SANTIAGO</t>
  </si>
  <si>
    <t>AYUNTAMIENTO D. N.</t>
  </si>
  <si>
    <t>SERVICIO RECOGIDA DE BASURA</t>
  </si>
  <si>
    <t>GRUPO KRR</t>
  </si>
  <si>
    <t>COMPRA DE COMBUSTIBLE REGIONAL HATO MAYOR</t>
  </si>
  <si>
    <t>SERVICIOS DE CABLE E INTERNET</t>
  </si>
  <si>
    <t>DELTA COMERCIAL</t>
  </si>
  <si>
    <t>ISLA DOMINICANA</t>
  </si>
  <si>
    <t>EDESUR DOMINICANA</t>
  </si>
  <si>
    <t>JARDIN NURIS FLOR</t>
  </si>
  <si>
    <t>CODETEL</t>
  </si>
  <si>
    <t>COMPRA DE SUMINISTROS ELECTRICOS</t>
  </si>
  <si>
    <t>SERVICIO DE MANTENIMENTO DE VEHICULO</t>
  </si>
  <si>
    <t>COMPRA DE COMBUSTIBLE P/USO INSTITUCIONAL</t>
  </si>
  <si>
    <t>SERVICIO DE ENERGIA ELECTRICA FEBRERO 18</t>
  </si>
  <si>
    <t>COMPRA DE OFRENDA FLORAR/DEPOSITADA ALTAR PATRIA</t>
  </si>
  <si>
    <t>SERVICIOS TELEFONICOS E INTERNET</t>
  </si>
  <si>
    <t>SERVICIO DE CABLE INSTITCIONAL</t>
  </si>
  <si>
    <t>TRANSFERENCIA PARA CUBRIR SUELDOS Y SEGURIDAD SOCIAL</t>
  </si>
  <si>
    <t>TRANSFERENCIA P/CUBRIR GASTOS CORRIENTES FEBRERO 18</t>
  </si>
  <si>
    <t>TRANSFERENCIA PARA CUBRIR INVERSION DE CAPITAL</t>
  </si>
  <si>
    <t>PLANTA FISICA</t>
  </si>
  <si>
    <t>IMPRESORA DE LEON</t>
  </si>
  <si>
    <t>AUTOMAX</t>
  </si>
  <si>
    <t>MILENA TOURS</t>
  </si>
  <si>
    <t>SERVICIOS INSTALACION PUERTA FRONTAL</t>
  </si>
  <si>
    <t xml:space="preserve">SERVICIOS IMPRESION DE VOLANTES </t>
  </si>
  <si>
    <t>SERVICIO DE MANTENIMIENTO Y REPARACION DE CAMIONETA</t>
  </si>
  <si>
    <t>SERVICIO IMPRESION DE ACTAS DE INSPECCION</t>
  </si>
  <si>
    <t>COMPRA DE BOLETO AEREO/NEW MEXICO/ESTADOS UNIDOS</t>
  </si>
  <si>
    <t>SERVICIO NOTARIZACION DE CONTRATOS</t>
  </si>
  <si>
    <t>CAASD</t>
  </si>
  <si>
    <t>SERVICIO DE AGUA POTABLE</t>
  </si>
  <si>
    <t>SUELDO MARZO DEL 2018</t>
  </si>
  <si>
    <t>PERSONAL DE SEGURIDAD</t>
  </si>
  <si>
    <t>PERSONAL EN TRAMITE DE PENSION</t>
  </si>
  <si>
    <t>PERSONAL S/R DEPENDENCIA</t>
  </si>
  <si>
    <t>VIATICOS FUERA DEL PAIS/MEXICO</t>
  </si>
  <si>
    <t>PERSONAL C/R DEPENDENCIA</t>
  </si>
  <si>
    <t>EDUARDO LEGERG</t>
  </si>
  <si>
    <t>SERVICIOS DE ALGUACIL</t>
  </si>
  <si>
    <t>MEJIA ALMANZAR</t>
  </si>
  <si>
    <t>SERVICIO ALQUILERES DIVERSOS</t>
  </si>
  <si>
    <t>SERVICIO MANTENIMIENTO DE ASCENSOR</t>
  </si>
  <si>
    <t>COMPRA DE 5 BOLETOS AEREOS P/VIAJE CIUDAD MEXICO</t>
  </si>
  <si>
    <t>COMPRA SUMINISTROS DE PAPEL</t>
  </si>
  <si>
    <t>ALEJANDRA MARIA VILLOCH</t>
  </si>
  <si>
    <t>SERVICIO DE ASESORIA /PROGRAMA ACREDITACION</t>
  </si>
  <si>
    <t>CORAASAN</t>
  </si>
  <si>
    <t>SERVICIO DE AGUA POTABLE/SANTIAGO</t>
  </si>
  <si>
    <t>INVERSIONES TARAMACA</t>
  </si>
  <si>
    <t>COMPRA DE BOTELLONES DE AGUA P/USO INSTITUCIONAL</t>
  </si>
  <si>
    <t>EDENORTE</t>
  </si>
  <si>
    <t>SERVICIO DE ENERGIA ELECTRICA MARZO 2018</t>
  </si>
  <si>
    <t>SERVICIO DE NOTIFICACION ACTOS DE ALGUACIL</t>
  </si>
  <si>
    <t>SERVICIO DE NOTARIZACION ACTOS DE ALGUACIL</t>
  </si>
  <si>
    <t>COMPRA DE SELLOS GOMIGRAFOS</t>
  </si>
  <si>
    <t>SERVICIO DE ASESORIA EN COMUNICACION ESTRATEGICA</t>
  </si>
  <si>
    <t>SUELDO ADICIONAL FEBRERO 2018</t>
  </si>
  <si>
    <t>PAGO DE HORAS EXTRAS FEBRERO 18</t>
  </si>
  <si>
    <t>VIATICOS DENTRO DEL PAIS FEB-18 Y MAR-18</t>
  </si>
  <si>
    <t>SUELDO ADIC. PERSONAL CON RELACION DEPENDENCIA</t>
  </si>
  <si>
    <t>AYUNTAMIENTO DE SANTIAGO</t>
  </si>
  <si>
    <t>PERSONAL CON REL. DEPENDENDIA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</si>
</sst>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_-* #,##0.00_-;\-* #,##0.00_-;_-* &quot;-&quot;??_-;_-@_-"/>
    <numFmt numFmtId="166" formatCode="dd/mm/yy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MS Sans Serif"/>
      <family val="2"/>
    </font>
    <font>
      <sz val="10"/>
      <color theme="1"/>
      <name val="Bookman Old Style"/>
      <family val="1"/>
    </font>
    <font>
      <b/>
      <sz val="10"/>
      <name val="Bookman Old Style"/>
      <family val="1"/>
    </font>
    <font>
      <b/>
      <sz val="10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9"/>
      <color theme="0"/>
      <name val="Bookman Old Style"/>
      <family val="1"/>
    </font>
    <font>
      <b/>
      <sz val="12"/>
      <name val="Bookman Old Style"/>
      <family val="1"/>
    </font>
    <font>
      <b/>
      <sz val="9"/>
      <name val="Bookman Old Style"/>
      <family val="1"/>
    </font>
    <font>
      <sz val="9"/>
      <name val="Arial"/>
      <family val="2"/>
    </font>
    <font>
      <b/>
      <sz val="10"/>
      <color theme="0"/>
      <name val="Bookman Old Style"/>
      <family val="1"/>
    </font>
    <font>
      <sz val="9"/>
      <name val="Bookman Old Style"/>
      <family val="1"/>
    </font>
    <font>
      <sz val="9"/>
      <color theme="1"/>
      <name val="Bookman Old Style"/>
      <family val="1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5" fillId="0" borderId="0"/>
  </cellStyleXfs>
  <cellXfs count="79">
    <xf numFmtId="0" fontId="0" fillId="0" borderId="0" xfId="0"/>
    <xf numFmtId="0" fontId="0" fillId="0" borderId="0" xfId="0"/>
    <xf numFmtId="0" fontId="3" fillId="0" borderId="0" xfId="0" applyFont="1"/>
    <xf numFmtId="43" fontId="3" fillId="0" borderId="0" xfId="1" applyFont="1" applyAlignment="1">
      <alignment horizontal="right"/>
    </xf>
    <xf numFmtId="165" fontId="0" fillId="0" borderId="0" xfId="0" applyNumberFormat="1"/>
    <xf numFmtId="0" fontId="6" fillId="0" borderId="0" xfId="0" applyFont="1"/>
    <xf numFmtId="0" fontId="6" fillId="0" borderId="0" xfId="0" applyFont="1" applyFill="1" applyBorder="1"/>
    <xf numFmtId="164" fontId="0" fillId="0" borderId="0" xfId="0" applyNumberFormat="1"/>
    <xf numFmtId="0" fontId="13" fillId="0" borderId="0" xfId="0" applyFont="1"/>
    <xf numFmtId="43" fontId="0" fillId="0" borderId="0" xfId="0" applyNumberFormat="1"/>
    <xf numFmtId="43" fontId="6" fillId="3" borderId="0" xfId="1" applyFont="1" applyFill="1"/>
    <xf numFmtId="0" fontId="0" fillId="3" borderId="0" xfId="0" applyFill="1"/>
    <xf numFmtId="4" fontId="0" fillId="0" borderId="0" xfId="0" applyNumberFormat="1"/>
    <xf numFmtId="0" fontId="9" fillId="0" borderId="0" xfId="0" applyFont="1" applyAlignment="1"/>
    <xf numFmtId="0" fontId="7" fillId="3" borderId="0" xfId="2" applyFont="1" applyFill="1" applyAlignment="1">
      <alignment vertical="center"/>
    </xf>
    <xf numFmtId="0" fontId="8" fillId="0" borderId="0" xfId="0" applyFont="1" applyAlignment="1"/>
    <xf numFmtId="0" fontId="12" fillId="2" borderId="2" xfId="4" applyNumberFormat="1" applyFont="1" applyFill="1" applyBorder="1" applyAlignment="1" applyProtection="1">
      <alignment horizontal="left"/>
      <protection locked="0"/>
    </xf>
    <xf numFmtId="0" fontId="12" fillId="2" borderId="3" xfId="4" applyNumberFormat="1" applyFont="1" applyFill="1" applyBorder="1" applyAlignment="1" applyProtection="1">
      <alignment horizontal="center" wrapText="1"/>
      <protection locked="0"/>
    </xf>
    <xf numFmtId="0" fontId="12" fillId="2" borderId="4" xfId="4" applyNumberFormat="1" applyFont="1" applyFill="1" applyBorder="1" applyAlignment="1" applyProtection="1">
      <protection locked="0"/>
    </xf>
    <xf numFmtId="0" fontId="12" fillId="2" borderId="5" xfId="4" applyNumberFormat="1" applyFont="1" applyFill="1" applyBorder="1" applyAlignment="1" applyProtection="1">
      <alignment horizontal="center"/>
      <protection locked="0"/>
    </xf>
    <xf numFmtId="43" fontId="12" fillId="2" borderId="3" xfId="1" applyFont="1" applyFill="1" applyBorder="1" applyAlignment="1" applyProtection="1">
      <alignment horizontal="center"/>
      <protection locked="0"/>
    </xf>
    <xf numFmtId="43" fontId="12" fillId="2" borderId="3" xfId="1" applyFont="1" applyFill="1" applyBorder="1" applyAlignment="1" applyProtection="1">
      <alignment horizontal="right"/>
      <protection locked="0"/>
    </xf>
    <xf numFmtId="0" fontId="13" fillId="0" borderId="0" xfId="0" applyFont="1" applyBorder="1"/>
    <xf numFmtId="0" fontId="13" fillId="0" borderId="7" xfId="0" applyFont="1" applyBorder="1"/>
    <xf numFmtId="0" fontId="12" fillId="2" borderId="1" xfId="4" applyNumberFormat="1" applyFont="1" applyFill="1" applyBorder="1" applyAlignment="1" applyProtection="1">
      <alignment horizontal="center"/>
      <protection locked="0"/>
    </xf>
    <xf numFmtId="0" fontId="3" fillId="3" borderId="0" xfId="0" applyFont="1" applyFill="1"/>
    <xf numFmtId="43" fontId="3" fillId="3" borderId="0" xfId="1" applyFont="1" applyFill="1"/>
    <xf numFmtId="0" fontId="6" fillId="3" borderId="0" xfId="0" applyFont="1" applyFill="1"/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9" fillId="3" borderId="0" xfId="0" applyFont="1" applyFill="1" applyAlignment="1"/>
    <xf numFmtId="0" fontId="8" fillId="3" borderId="0" xfId="0" applyFont="1" applyFill="1" applyAlignment="1"/>
    <xf numFmtId="0" fontId="13" fillId="3" borderId="0" xfId="0" applyFont="1" applyFill="1" applyBorder="1"/>
    <xf numFmtId="0" fontId="0" fillId="3" borderId="0" xfId="0" applyFont="1" applyFill="1" applyBorder="1"/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2" borderId="6" xfId="0" applyFont="1" applyFill="1" applyBorder="1"/>
    <xf numFmtId="0" fontId="11" fillId="2" borderId="10" xfId="0" applyFont="1" applyFill="1" applyBorder="1"/>
    <xf numFmtId="4" fontId="11" fillId="2" borderId="10" xfId="0" applyNumberFormat="1" applyFont="1" applyFill="1" applyBorder="1"/>
    <xf numFmtId="43" fontId="11" fillId="2" borderId="10" xfId="0" applyNumberFormat="1" applyFont="1" applyFill="1" applyBorder="1"/>
    <xf numFmtId="43" fontId="11" fillId="2" borderId="11" xfId="0" applyNumberFormat="1" applyFont="1" applyFill="1" applyBorder="1"/>
    <xf numFmtId="43" fontId="10" fillId="4" borderId="9" xfId="1" applyFont="1" applyFill="1" applyBorder="1" applyAlignment="1" applyProtection="1">
      <alignment horizontal="right"/>
      <protection locked="0"/>
    </xf>
    <xf numFmtId="14" fontId="14" fillId="4" borderId="8" xfId="0" applyNumberFormat="1" applyFont="1" applyFill="1" applyBorder="1" applyAlignment="1">
      <alignment horizontal="center"/>
    </xf>
    <xf numFmtId="43" fontId="13" fillId="0" borderId="0" xfId="0" applyNumberFormat="1" applyFont="1" applyBorder="1"/>
    <xf numFmtId="0" fontId="15" fillId="3" borderId="12" xfId="0" applyFont="1" applyFill="1" applyBorder="1" applyAlignment="1">
      <alignment horizontal="center"/>
    </xf>
    <xf numFmtId="166" fontId="16" fillId="3" borderId="12" xfId="0" applyNumberFormat="1" applyFont="1" applyFill="1" applyBorder="1" applyAlignment="1"/>
    <xf numFmtId="0" fontId="16" fillId="3" borderId="12" xfId="0" applyFont="1" applyFill="1" applyBorder="1"/>
    <xf numFmtId="0" fontId="15" fillId="3" borderId="12" xfId="0" applyFont="1" applyFill="1" applyBorder="1"/>
    <xf numFmtId="43" fontId="15" fillId="3" borderId="12" xfId="1" applyFont="1" applyFill="1" applyBorder="1"/>
    <xf numFmtId="43" fontId="15" fillId="3" borderId="12" xfId="0" applyNumberFormat="1" applyFont="1" applyFill="1" applyBorder="1"/>
    <xf numFmtId="0" fontId="15" fillId="0" borderId="12" xfId="0" applyFont="1" applyBorder="1"/>
    <xf numFmtId="166" fontId="15" fillId="3" borderId="12" xfId="0" applyNumberFormat="1" applyFont="1" applyFill="1" applyBorder="1"/>
    <xf numFmtId="0" fontId="16" fillId="0" borderId="12" xfId="0" applyFont="1" applyBorder="1" applyAlignment="1">
      <alignment wrapText="1"/>
    </xf>
    <xf numFmtId="43" fontId="0" fillId="3" borderId="12" xfId="1" applyFont="1" applyFill="1" applyBorder="1"/>
    <xf numFmtId="0" fontId="15" fillId="3" borderId="12" xfId="0" applyFont="1" applyFill="1" applyBorder="1" applyAlignment="1">
      <alignment wrapText="1"/>
    </xf>
    <xf numFmtId="166" fontId="16" fillId="3" borderId="12" xfId="0" applyNumberFormat="1" applyFont="1" applyFill="1" applyBorder="1"/>
    <xf numFmtId="4" fontId="15" fillId="3" borderId="12" xfId="0" applyNumberFormat="1" applyFont="1" applyFill="1" applyBorder="1" applyAlignment="1"/>
    <xf numFmtId="43" fontId="15" fillId="3" borderId="12" xfId="1" applyFont="1" applyFill="1" applyBorder="1" applyAlignment="1"/>
    <xf numFmtId="4" fontId="15" fillId="3" borderId="12" xfId="0" applyNumberFormat="1" applyFont="1" applyFill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12" xfId="0" applyFont="1" applyFill="1" applyBorder="1"/>
    <xf numFmtId="0" fontId="15" fillId="0" borderId="12" xfId="0" applyFont="1" applyFill="1" applyBorder="1" applyAlignment="1">
      <alignment horizontal="center"/>
    </xf>
    <xf numFmtId="43" fontId="15" fillId="0" borderId="12" xfId="1" applyFont="1" applyFill="1" applyBorder="1"/>
    <xf numFmtId="166" fontId="15" fillId="0" borderId="12" xfId="0" applyNumberFormat="1" applyFont="1" applyFill="1" applyBorder="1"/>
    <xf numFmtId="0" fontId="16" fillId="0" borderId="12" xfId="0" applyFont="1" applyFill="1" applyBorder="1"/>
    <xf numFmtId="166" fontId="16" fillId="0" borderId="12" xfId="0" applyNumberFormat="1" applyFont="1" applyFill="1" applyBorder="1" applyAlignment="1"/>
    <xf numFmtId="166" fontId="16" fillId="0" borderId="12" xfId="0" applyNumberFormat="1" applyFont="1" applyFill="1" applyBorder="1"/>
    <xf numFmtId="4" fontId="15" fillId="0" borderId="12" xfId="0" applyNumberFormat="1" applyFont="1" applyFill="1" applyBorder="1"/>
    <xf numFmtId="43" fontId="15" fillId="0" borderId="12" xfId="1" applyFont="1" applyFill="1" applyBorder="1" applyAlignment="1"/>
    <xf numFmtId="4" fontId="15" fillId="0" borderId="12" xfId="0" applyNumberFormat="1" applyFont="1" applyFill="1" applyBorder="1" applyAlignment="1">
      <alignment wrapText="1"/>
    </xf>
    <xf numFmtId="43" fontId="0" fillId="0" borderId="12" xfId="1" applyFont="1" applyFill="1" applyBorder="1"/>
    <xf numFmtId="166" fontId="15" fillId="3" borderId="12" xfId="0" applyNumberFormat="1" applyFont="1" applyFill="1" applyBorder="1" applyAlignment="1">
      <alignment horizontal="center"/>
    </xf>
    <xf numFmtId="166" fontId="15" fillId="0" borderId="12" xfId="0" applyNumberFormat="1" applyFont="1" applyFill="1" applyBorder="1" applyAlignment="1">
      <alignment horizontal="center"/>
    </xf>
    <xf numFmtId="0" fontId="7" fillId="3" borderId="0" xfId="2" applyFont="1" applyFill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10" fillId="4" borderId="7" xfId="4" applyNumberFormat="1" applyFont="1" applyFill="1" applyBorder="1" applyAlignment="1" applyProtection="1">
      <alignment horizontal="left" wrapText="1"/>
      <protection locked="0"/>
    </xf>
  </cellXfs>
  <cellStyles count="6">
    <cellStyle name="Millares" xfId="1" builtinId="3"/>
    <cellStyle name="Millares 2" xfId="3"/>
    <cellStyle name="Normal" xfId="0" builtinId="0"/>
    <cellStyle name="Normal 2" xfId="2"/>
    <cellStyle name="Normal 3" xfId="4"/>
    <cellStyle name="Normal 4" xf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152399</xdr:colOff>
      <xdr:row>0</xdr:row>
      <xdr:rowOff>19050</xdr:rowOff>
    </xdr:from>
    <xdr:to>
      <xdr:col>1</xdr:col>
      <xdr:colOff>249805</xdr:colOff>
      <xdr:row>5</xdr:row>
      <xdr:rowOff>38099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399" y="19050"/>
          <a:ext cx="1076325" cy="97154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47625</xdr:colOff>
      <xdr:row>0</xdr:row>
      <xdr:rowOff>28576</xdr:rowOff>
    </xdr:from>
    <xdr:to>
      <xdr:col>6</xdr:col>
      <xdr:colOff>1381125</xdr:colOff>
      <xdr:row>5</xdr:row>
      <xdr:rowOff>38100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163425" y="28576"/>
          <a:ext cx="1333500" cy="96202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0"/>
  <sheetViews>
    <sheetView tabSelected="1" view="pageBreakPreview" zoomScaleNormal="106" zoomScaleSheetLayoutView="100" workbookViewId="0">
      <selection activeCell="E7" sqref="E7"/>
    </sheetView>
  </sheetViews>
  <sheetFormatPr baseColWidth="10" defaultColWidth="11.42578125" defaultRowHeight="15.6" customHeight="1" x14ac:dyDescent="0.25"/>
  <cols>
    <col min="1" max="1" width="14.7109375" style="1" customWidth="1"/>
    <col min="2" max="2" width="11.42578125" style="1" customWidth="1"/>
    <col min="3" max="3" width="37.140625" style="1" customWidth="1"/>
    <col min="4" max="4" width="73.140625" style="1" customWidth="1"/>
    <col min="5" max="5" width="20.28515625" style="1" customWidth="1"/>
    <col min="6" max="6" width="22.85546875" style="1" customWidth="1"/>
    <col min="7" max="7" width="22.7109375" style="1" customWidth="1"/>
    <col min="8" max="16384" width="11.42578125" style="1"/>
  </cols>
  <sheetData>
    <row r="1" spans="1:8" s="2" customFormat="1" ht="15.6" customHeight="1" x14ac:dyDescent="0.2">
      <c r="A1" s="28"/>
      <c r="B1" s="28"/>
      <c r="C1" s="25"/>
      <c r="D1" s="25"/>
      <c r="E1" s="25"/>
      <c r="F1" s="26"/>
      <c r="G1" s="3"/>
    </row>
    <row r="2" spans="1:8" s="2" customFormat="1" ht="15.6" customHeight="1" x14ac:dyDescent="0.2">
      <c r="A2" s="29"/>
      <c r="B2" s="29"/>
      <c r="C2" s="25"/>
      <c r="D2" s="25"/>
      <c r="E2" s="25"/>
      <c r="F2" s="26"/>
      <c r="G2" s="3"/>
    </row>
    <row r="3" spans="1:8" s="2" customFormat="1" ht="15.6" customHeight="1" x14ac:dyDescent="0.2">
      <c r="A3" s="14"/>
      <c r="B3" s="14"/>
      <c r="C3" s="75" t="s">
        <v>15</v>
      </c>
      <c r="D3" s="75"/>
      <c r="E3" s="75"/>
      <c r="F3" s="75"/>
      <c r="G3" s="14"/>
    </row>
    <row r="4" spans="1:8" s="2" customFormat="1" ht="15.6" customHeight="1" x14ac:dyDescent="0.25">
      <c r="A4" s="30"/>
      <c r="B4" s="30"/>
      <c r="C4" s="76" t="s">
        <v>6</v>
      </c>
      <c r="D4" s="76"/>
      <c r="E4" s="76"/>
      <c r="F4" s="76"/>
      <c r="G4" s="13"/>
    </row>
    <row r="5" spans="1:8" s="2" customFormat="1" ht="15.6" customHeight="1" x14ac:dyDescent="0.2">
      <c r="A5" s="31"/>
      <c r="B5" s="31"/>
      <c r="C5" s="77" t="s">
        <v>17</v>
      </c>
      <c r="D5" s="77"/>
      <c r="E5" s="77"/>
      <c r="F5" s="77"/>
      <c r="G5" s="15"/>
    </row>
    <row r="6" spans="1:8" s="2" customFormat="1" ht="15.6" customHeight="1" thickBot="1" x14ac:dyDescent="0.35">
      <c r="A6" s="27"/>
      <c r="B6" s="27"/>
      <c r="C6" s="27"/>
      <c r="D6" s="27"/>
      <c r="E6" s="27"/>
      <c r="F6" s="27"/>
      <c r="G6" s="5"/>
    </row>
    <row r="7" spans="1:8" s="8" customFormat="1" ht="24.75" customHeight="1" thickBot="1" x14ac:dyDescent="0.25">
      <c r="A7" s="24" t="s">
        <v>0</v>
      </c>
      <c r="B7" s="17" t="s">
        <v>1</v>
      </c>
      <c r="C7" s="16" t="s">
        <v>5</v>
      </c>
      <c r="D7" s="18" t="s">
        <v>9</v>
      </c>
      <c r="E7" s="19" t="s">
        <v>2</v>
      </c>
      <c r="F7" s="20" t="s">
        <v>3</v>
      </c>
      <c r="G7" s="21" t="s">
        <v>4</v>
      </c>
    </row>
    <row r="8" spans="1:8" s="23" customFormat="1" ht="17.25" customHeight="1" x14ac:dyDescent="0.2">
      <c r="A8" s="44">
        <v>43160</v>
      </c>
      <c r="B8" s="78" t="s">
        <v>13</v>
      </c>
      <c r="C8" s="78"/>
      <c r="D8" s="78"/>
      <c r="E8" s="78"/>
      <c r="F8" s="78"/>
      <c r="G8" s="43">
        <v>13387459.99</v>
      </c>
    </row>
    <row r="9" spans="1:8" s="22" customFormat="1" ht="12.75" x14ac:dyDescent="0.25">
      <c r="A9" s="73">
        <v>43161</v>
      </c>
      <c r="B9" s="46">
        <v>416</v>
      </c>
      <c r="C9" s="47" t="s">
        <v>39</v>
      </c>
      <c r="D9" s="48" t="s">
        <v>18</v>
      </c>
      <c r="E9" s="49"/>
      <c r="F9" s="50">
        <v>30337</v>
      </c>
      <c r="G9" s="51">
        <f>+G8-F9</f>
        <v>13357122.99</v>
      </c>
      <c r="H9" s="45"/>
    </row>
    <row r="10" spans="1:8" s="22" customFormat="1" ht="15.6" customHeight="1" x14ac:dyDescent="0.25">
      <c r="A10" s="73">
        <v>43161</v>
      </c>
      <c r="B10" s="46">
        <v>428</v>
      </c>
      <c r="C10" s="52" t="s">
        <v>19</v>
      </c>
      <c r="D10" s="53" t="s">
        <v>20</v>
      </c>
      <c r="E10" s="49"/>
      <c r="F10" s="50">
        <v>3540</v>
      </c>
      <c r="G10" s="51">
        <f t="shared" ref="G10:G73" si="0">+G9-F10</f>
        <v>13353582.99</v>
      </c>
    </row>
    <row r="11" spans="1:8" s="22" customFormat="1" ht="15.6" customHeight="1" x14ac:dyDescent="0.25">
      <c r="A11" s="73">
        <v>43161</v>
      </c>
      <c r="B11" s="46">
        <v>429</v>
      </c>
      <c r="C11" s="49" t="s">
        <v>21</v>
      </c>
      <c r="D11" s="49" t="s">
        <v>22</v>
      </c>
      <c r="E11" s="50"/>
      <c r="F11" s="50">
        <v>94400</v>
      </c>
      <c r="G11" s="51">
        <f t="shared" si="0"/>
        <v>13259182.99</v>
      </c>
    </row>
    <row r="12" spans="1:8" s="22" customFormat="1" ht="15.6" customHeight="1" x14ac:dyDescent="0.25">
      <c r="A12" s="73">
        <v>43161</v>
      </c>
      <c r="B12" s="46">
        <v>443</v>
      </c>
      <c r="C12" s="49" t="s">
        <v>23</v>
      </c>
      <c r="D12" s="49" t="s">
        <v>24</v>
      </c>
      <c r="E12" s="49"/>
      <c r="F12" s="50">
        <v>2060</v>
      </c>
      <c r="G12" s="51">
        <f t="shared" si="0"/>
        <v>13257122.99</v>
      </c>
    </row>
    <row r="13" spans="1:8" s="32" customFormat="1" ht="15.6" customHeight="1" x14ac:dyDescent="0.25">
      <c r="A13" s="73">
        <v>43161</v>
      </c>
      <c r="B13" s="46">
        <v>444</v>
      </c>
      <c r="C13" s="49" t="s">
        <v>25</v>
      </c>
      <c r="D13" s="49" t="s">
        <v>26</v>
      </c>
      <c r="E13" s="49"/>
      <c r="F13" s="50">
        <v>5163.8</v>
      </c>
      <c r="G13" s="51">
        <f t="shared" si="0"/>
        <v>13251959.189999999</v>
      </c>
    </row>
    <row r="14" spans="1:8" s="22" customFormat="1" ht="15.6" customHeight="1" x14ac:dyDescent="0.25">
      <c r="A14" s="73">
        <v>43161</v>
      </c>
      <c r="B14" s="46">
        <v>446</v>
      </c>
      <c r="C14" s="49" t="s">
        <v>8</v>
      </c>
      <c r="D14" s="49" t="s">
        <v>27</v>
      </c>
      <c r="E14" s="50"/>
      <c r="F14" s="50">
        <v>35200.36</v>
      </c>
      <c r="G14" s="51">
        <f t="shared" si="0"/>
        <v>13216758.83</v>
      </c>
    </row>
    <row r="15" spans="1:8" s="22" customFormat="1" ht="15" x14ac:dyDescent="0.25">
      <c r="A15" s="73">
        <v>43161</v>
      </c>
      <c r="B15" s="46">
        <v>465</v>
      </c>
      <c r="C15" s="54" t="s">
        <v>39</v>
      </c>
      <c r="D15" s="54" t="s">
        <v>28</v>
      </c>
      <c r="E15" s="55"/>
      <c r="F15" s="50">
        <v>35585.93</v>
      </c>
      <c r="G15" s="51">
        <f t="shared" si="0"/>
        <v>13181172.9</v>
      </c>
    </row>
    <row r="16" spans="1:8" s="33" customFormat="1" ht="15.6" customHeight="1" x14ac:dyDescent="0.25">
      <c r="A16" s="73">
        <v>43161</v>
      </c>
      <c r="B16" s="46">
        <v>487</v>
      </c>
      <c r="C16" s="49" t="s">
        <v>30</v>
      </c>
      <c r="D16" s="49" t="s">
        <v>29</v>
      </c>
      <c r="E16" s="50"/>
      <c r="F16" s="50">
        <v>9967.7000000000007</v>
      </c>
      <c r="G16" s="51">
        <f t="shared" si="0"/>
        <v>13171205.200000001</v>
      </c>
    </row>
    <row r="17" spans="1:7" s="22" customFormat="1" ht="15.6" customHeight="1" x14ac:dyDescent="0.25">
      <c r="A17" s="73">
        <v>43161</v>
      </c>
      <c r="B17" s="46">
        <v>489</v>
      </c>
      <c r="C17" s="49" t="s">
        <v>31</v>
      </c>
      <c r="D17" s="49" t="s">
        <v>32</v>
      </c>
      <c r="E17" s="49"/>
      <c r="F17" s="50">
        <v>105000</v>
      </c>
      <c r="G17" s="51">
        <f t="shared" si="0"/>
        <v>13066205.200000001</v>
      </c>
    </row>
    <row r="18" spans="1:7" s="22" customFormat="1" ht="15.6" customHeight="1" x14ac:dyDescent="0.25">
      <c r="A18" s="73">
        <v>43164</v>
      </c>
      <c r="B18" s="46">
        <v>499</v>
      </c>
      <c r="C18" s="49" t="s">
        <v>33</v>
      </c>
      <c r="D18" s="49" t="s">
        <v>34</v>
      </c>
      <c r="E18" s="49"/>
      <c r="F18" s="50">
        <v>23600</v>
      </c>
      <c r="G18" s="51">
        <f t="shared" si="0"/>
        <v>13042605.200000001</v>
      </c>
    </row>
    <row r="19" spans="1:7" s="22" customFormat="1" ht="15.6" customHeight="1" x14ac:dyDescent="0.25">
      <c r="A19" s="73">
        <v>43164</v>
      </c>
      <c r="B19" s="63">
        <v>549</v>
      </c>
      <c r="C19" s="62" t="s">
        <v>43</v>
      </c>
      <c r="D19" s="65" t="s">
        <v>44</v>
      </c>
      <c r="E19" s="62"/>
      <c r="F19" s="50">
        <v>231333.33</v>
      </c>
      <c r="G19" s="51">
        <f t="shared" si="0"/>
        <v>12811271.870000001</v>
      </c>
    </row>
    <row r="20" spans="1:7" s="22" customFormat="1" ht="15.6" customHeight="1" x14ac:dyDescent="0.25">
      <c r="A20" s="73">
        <v>43164</v>
      </c>
      <c r="B20" s="63">
        <v>549</v>
      </c>
      <c r="C20" s="62" t="s">
        <v>10</v>
      </c>
      <c r="D20" s="62" t="s">
        <v>45</v>
      </c>
      <c r="E20" s="62"/>
      <c r="F20" s="50">
        <v>16401.53</v>
      </c>
      <c r="G20" s="51">
        <f t="shared" si="0"/>
        <v>12794870.340000002</v>
      </c>
    </row>
    <row r="21" spans="1:7" s="22" customFormat="1" ht="15.6" customHeight="1" x14ac:dyDescent="0.25">
      <c r="A21" s="73">
        <v>43164</v>
      </c>
      <c r="B21" s="63">
        <v>549</v>
      </c>
      <c r="C21" s="62" t="s">
        <v>10</v>
      </c>
      <c r="D21" s="62" t="s">
        <v>11</v>
      </c>
      <c r="E21" s="62"/>
      <c r="F21" s="50">
        <v>16424.669999999998</v>
      </c>
      <c r="G21" s="51">
        <f t="shared" si="0"/>
        <v>12778445.670000002</v>
      </c>
    </row>
    <row r="22" spans="1:7" s="22" customFormat="1" ht="15.6" customHeight="1" x14ac:dyDescent="0.25">
      <c r="A22" s="73">
        <v>43164</v>
      </c>
      <c r="B22" s="63">
        <v>549</v>
      </c>
      <c r="C22" s="62" t="s">
        <v>10</v>
      </c>
      <c r="D22" s="62" t="s">
        <v>12</v>
      </c>
      <c r="E22" s="62"/>
      <c r="F22" s="50">
        <v>2544.67</v>
      </c>
      <c r="G22" s="51">
        <f t="shared" si="0"/>
        <v>12775901.000000002</v>
      </c>
    </row>
    <row r="23" spans="1:7" s="22" customFormat="1" ht="15.6" customHeight="1" x14ac:dyDescent="0.25">
      <c r="A23" s="73">
        <v>43165</v>
      </c>
      <c r="B23" s="46">
        <v>505</v>
      </c>
      <c r="C23" s="49" t="s">
        <v>35</v>
      </c>
      <c r="D23" s="49" t="s">
        <v>36</v>
      </c>
      <c r="E23" s="49"/>
      <c r="F23" s="50">
        <v>120194.8</v>
      </c>
      <c r="G23" s="51">
        <f t="shared" si="0"/>
        <v>12655706.200000001</v>
      </c>
    </row>
    <row r="24" spans="1:7" s="22" customFormat="1" ht="15.6" customHeight="1" x14ac:dyDescent="0.25">
      <c r="A24" s="73">
        <v>43171</v>
      </c>
      <c r="B24" s="63">
        <v>547</v>
      </c>
      <c r="C24" s="62" t="s">
        <v>41</v>
      </c>
      <c r="D24" s="62" t="s">
        <v>42</v>
      </c>
      <c r="E24" s="62"/>
      <c r="F24" s="50">
        <v>107850</v>
      </c>
      <c r="G24" s="51">
        <f t="shared" si="0"/>
        <v>12547856.200000001</v>
      </c>
    </row>
    <row r="25" spans="1:7" s="22" customFormat="1" ht="15.6" customHeight="1" x14ac:dyDescent="0.25">
      <c r="A25" s="73">
        <v>43174</v>
      </c>
      <c r="B25" s="46">
        <v>530</v>
      </c>
      <c r="C25" s="56" t="s">
        <v>37</v>
      </c>
      <c r="D25" s="57" t="s">
        <v>38</v>
      </c>
      <c r="E25" s="49"/>
      <c r="F25" s="50">
        <v>33121.21</v>
      </c>
      <c r="G25" s="51">
        <f t="shared" si="0"/>
        <v>12514734.99</v>
      </c>
    </row>
    <row r="26" spans="1:7" s="22" customFormat="1" ht="12.75" x14ac:dyDescent="0.25">
      <c r="A26" s="73">
        <v>43174</v>
      </c>
      <c r="B26" s="63">
        <v>532</v>
      </c>
      <c r="C26" s="62" t="s">
        <v>39</v>
      </c>
      <c r="D26" s="62" t="s">
        <v>40</v>
      </c>
      <c r="E26" s="64"/>
      <c r="F26" s="50">
        <v>30187.94</v>
      </c>
      <c r="G26" s="51">
        <f t="shared" si="0"/>
        <v>12484547.050000001</v>
      </c>
    </row>
    <row r="27" spans="1:7" s="22" customFormat="1" ht="12.75" x14ac:dyDescent="0.25">
      <c r="A27" s="73">
        <v>43174</v>
      </c>
      <c r="B27" s="63">
        <v>564</v>
      </c>
      <c r="C27" s="62" t="s">
        <v>46</v>
      </c>
      <c r="D27" s="62" t="s">
        <v>47</v>
      </c>
      <c r="E27" s="64"/>
      <c r="F27" s="50">
        <v>22879.919999999998</v>
      </c>
      <c r="G27" s="51">
        <f t="shared" si="0"/>
        <v>12461667.130000001</v>
      </c>
    </row>
    <row r="28" spans="1:7" s="22" customFormat="1" ht="15.6" customHeight="1" x14ac:dyDescent="0.25">
      <c r="A28" s="73">
        <v>43178</v>
      </c>
      <c r="B28" s="46"/>
      <c r="C28" s="49" t="s">
        <v>14</v>
      </c>
      <c r="D28" s="49" t="s">
        <v>70</v>
      </c>
      <c r="E28" s="50">
        <v>10913467.689999999</v>
      </c>
      <c r="F28" s="50">
        <v>0</v>
      </c>
      <c r="G28" s="51">
        <f>+G27+E28</f>
        <v>23375134.82</v>
      </c>
    </row>
    <row r="29" spans="1:7" s="22" customFormat="1" ht="15.6" customHeight="1" x14ac:dyDescent="0.25">
      <c r="A29" s="73">
        <v>43178</v>
      </c>
      <c r="B29" s="46">
        <v>577</v>
      </c>
      <c r="C29" s="49" t="s">
        <v>8</v>
      </c>
      <c r="D29" s="49" t="s">
        <v>48</v>
      </c>
      <c r="E29" s="50"/>
      <c r="F29" s="50">
        <v>28125</v>
      </c>
      <c r="G29" s="51">
        <f t="shared" si="0"/>
        <v>23347009.82</v>
      </c>
    </row>
    <row r="30" spans="1:7" s="22" customFormat="1" ht="15.6" customHeight="1" x14ac:dyDescent="0.25">
      <c r="A30" s="73">
        <v>43178</v>
      </c>
      <c r="B30" s="46">
        <v>579</v>
      </c>
      <c r="C30" s="49" t="s">
        <v>8</v>
      </c>
      <c r="D30" s="49" t="s">
        <v>49</v>
      </c>
      <c r="E30" s="49"/>
      <c r="F30" s="50">
        <v>10000</v>
      </c>
      <c r="G30" s="51">
        <f t="shared" si="0"/>
        <v>23337009.82</v>
      </c>
    </row>
    <row r="31" spans="1:7" s="22" customFormat="1" ht="15.6" customHeight="1" x14ac:dyDescent="0.25">
      <c r="A31" s="73">
        <v>43178</v>
      </c>
      <c r="B31" s="46">
        <v>581</v>
      </c>
      <c r="C31" s="52" t="s">
        <v>8</v>
      </c>
      <c r="D31" s="52" t="s">
        <v>50</v>
      </c>
      <c r="E31" s="49"/>
      <c r="F31" s="50">
        <v>58500</v>
      </c>
      <c r="G31" s="51">
        <f t="shared" si="0"/>
        <v>23278509.82</v>
      </c>
    </row>
    <row r="32" spans="1:7" s="22" customFormat="1" ht="12.75" x14ac:dyDescent="0.25">
      <c r="A32" s="73">
        <v>43178</v>
      </c>
      <c r="B32" s="46">
        <v>583</v>
      </c>
      <c r="C32" s="49" t="s">
        <v>31</v>
      </c>
      <c r="D32" s="57" t="s">
        <v>32</v>
      </c>
      <c r="E32" s="49"/>
      <c r="F32" s="50">
        <v>195000</v>
      </c>
      <c r="G32" s="51">
        <f t="shared" si="0"/>
        <v>23083509.82</v>
      </c>
    </row>
    <row r="33" spans="1:7" s="22" customFormat="1" ht="15.6" customHeight="1" x14ac:dyDescent="0.25">
      <c r="A33" s="73">
        <v>43178</v>
      </c>
      <c r="B33" s="46">
        <v>585</v>
      </c>
      <c r="C33" s="49" t="s">
        <v>51</v>
      </c>
      <c r="D33" s="49" t="s">
        <v>52</v>
      </c>
      <c r="E33" s="49"/>
      <c r="F33" s="50">
        <v>15000</v>
      </c>
      <c r="G33" s="51">
        <f t="shared" si="0"/>
        <v>23068509.82</v>
      </c>
    </row>
    <row r="34" spans="1:7" s="22" customFormat="1" ht="15.6" customHeight="1" x14ac:dyDescent="0.25">
      <c r="A34" s="73">
        <v>43178</v>
      </c>
      <c r="B34" s="46">
        <v>587</v>
      </c>
      <c r="C34" s="49" t="s">
        <v>53</v>
      </c>
      <c r="D34" s="49" t="s">
        <v>54</v>
      </c>
      <c r="E34" s="49"/>
      <c r="F34" s="50">
        <v>3878</v>
      </c>
      <c r="G34" s="51">
        <f t="shared" si="0"/>
        <v>23064631.82</v>
      </c>
    </row>
    <row r="35" spans="1:7" s="22" customFormat="1" ht="15.6" customHeight="1" x14ac:dyDescent="0.25">
      <c r="A35" s="73">
        <v>43178</v>
      </c>
      <c r="B35" s="46">
        <v>593</v>
      </c>
      <c r="C35" s="49" t="s">
        <v>55</v>
      </c>
      <c r="D35" s="57" t="s">
        <v>56</v>
      </c>
      <c r="E35" s="49"/>
      <c r="F35" s="50">
        <v>5000</v>
      </c>
      <c r="G35" s="51">
        <f t="shared" si="0"/>
        <v>23059631.82</v>
      </c>
    </row>
    <row r="36" spans="1:7" s="22" customFormat="1" ht="15.6" customHeight="1" x14ac:dyDescent="0.25">
      <c r="A36" s="74">
        <v>43178</v>
      </c>
      <c r="B36" s="46">
        <v>594</v>
      </c>
      <c r="C36" s="49" t="s">
        <v>25</v>
      </c>
      <c r="D36" s="49" t="s">
        <v>57</v>
      </c>
      <c r="E36" s="58"/>
      <c r="F36" s="59">
        <v>20655.2</v>
      </c>
      <c r="G36" s="51">
        <f t="shared" si="0"/>
        <v>23038976.620000001</v>
      </c>
    </row>
    <row r="37" spans="1:7" s="22" customFormat="1" ht="15.6" customHeight="1" x14ac:dyDescent="0.25">
      <c r="A37" s="74">
        <v>43178</v>
      </c>
      <c r="B37" s="46">
        <v>595</v>
      </c>
      <c r="C37" s="49" t="s">
        <v>16</v>
      </c>
      <c r="D37" s="49" t="s">
        <v>63</v>
      </c>
      <c r="E37" s="49"/>
      <c r="F37" s="50">
        <v>17846.72</v>
      </c>
      <c r="G37" s="51">
        <f t="shared" si="0"/>
        <v>23021129.900000002</v>
      </c>
    </row>
    <row r="38" spans="1:7" s="22" customFormat="1" ht="15.6" customHeight="1" x14ac:dyDescent="0.25">
      <c r="A38" s="74">
        <v>43178</v>
      </c>
      <c r="B38" s="63">
        <v>680</v>
      </c>
      <c r="C38" s="62" t="s">
        <v>8</v>
      </c>
      <c r="D38" s="68" t="s">
        <v>85</v>
      </c>
      <c r="E38" s="62"/>
      <c r="F38" s="64">
        <v>7350257.5</v>
      </c>
      <c r="G38" s="51">
        <f t="shared" si="0"/>
        <v>15670872.400000002</v>
      </c>
    </row>
    <row r="39" spans="1:7" s="22" customFormat="1" ht="15.6" customHeight="1" x14ac:dyDescent="0.25">
      <c r="A39" s="74">
        <v>43178</v>
      </c>
      <c r="B39" s="63">
        <v>680</v>
      </c>
      <c r="C39" s="62" t="s">
        <v>10</v>
      </c>
      <c r="D39" s="62" t="s">
        <v>45</v>
      </c>
      <c r="E39" s="62"/>
      <c r="F39" s="64">
        <f>350428.03+27069.62+46219.71+92506.78</f>
        <v>516224.14</v>
      </c>
      <c r="G39" s="51">
        <f t="shared" si="0"/>
        <v>15154648.260000002</v>
      </c>
    </row>
    <row r="40" spans="1:7" s="22" customFormat="1" ht="15.6" customHeight="1" x14ac:dyDescent="0.25">
      <c r="A40" s="74">
        <v>43178</v>
      </c>
      <c r="B40" s="63">
        <v>680</v>
      </c>
      <c r="C40" s="62" t="s">
        <v>10</v>
      </c>
      <c r="D40" s="62" t="s">
        <v>11</v>
      </c>
      <c r="E40" s="62"/>
      <c r="F40" s="64">
        <f>355838.33+27107.8+46284.9+92637.25</f>
        <v>521868.28</v>
      </c>
      <c r="G40" s="51">
        <f t="shared" si="0"/>
        <v>14632779.980000002</v>
      </c>
    </row>
    <row r="41" spans="1:7" s="32" customFormat="1" ht="15.6" customHeight="1" x14ac:dyDescent="0.25">
      <c r="A41" s="74">
        <v>43178</v>
      </c>
      <c r="B41" s="63">
        <v>680</v>
      </c>
      <c r="C41" s="62" t="s">
        <v>10</v>
      </c>
      <c r="D41" s="62" t="s">
        <v>12</v>
      </c>
      <c r="E41" s="62"/>
      <c r="F41" s="64">
        <f>14004.97+6489.02+4060.14+47741.72</f>
        <v>72295.850000000006</v>
      </c>
      <c r="G41" s="51">
        <f t="shared" si="0"/>
        <v>14560484.130000003</v>
      </c>
    </row>
    <row r="42" spans="1:7" s="32" customFormat="1" ht="15.6" customHeight="1" x14ac:dyDescent="0.25">
      <c r="A42" s="74">
        <v>43178</v>
      </c>
      <c r="B42" s="63">
        <v>682</v>
      </c>
      <c r="C42" s="62" t="s">
        <v>86</v>
      </c>
      <c r="D42" s="62" t="s">
        <v>85</v>
      </c>
      <c r="E42" s="62"/>
      <c r="F42" s="64">
        <v>322350</v>
      </c>
      <c r="G42" s="51">
        <f t="shared" si="0"/>
        <v>14238134.130000003</v>
      </c>
    </row>
    <row r="43" spans="1:7" s="32" customFormat="1" ht="15.75" customHeight="1" x14ac:dyDescent="0.25">
      <c r="A43" s="73">
        <v>43178</v>
      </c>
      <c r="B43" s="63">
        <v>684</v>
      </c>
      <c r="C43" s="62" t="s">
        <v>87</v>
      </c>
      <c r="D43" s="62" t="s">
        <v>85</v>
      </c>
      <c r="E43" s="62"/>
      <c r="F43" s="64">
        <v>53350</v>
      </c>
      <c r="G43" s="51">
        <f t="shared" si="0"/>
        <v>14184784.130000003</v>
      </c>
    </row>
    <row r="44" spans="1:7" s="32" customFormat="1" ht="15.6" customHeight="1" x14ac:dyDescent="0.25">
      <c r="A44" s="73">
        <v>43178</v>
      </c>
      <c r="B44" s="63">
        <v>682</v>
      </c>
      <c r="C44" s="62" t="s">
        <v>10</v>
      </c>
      <c r="D44" s="62" t="s">
        <v>45</v>
      </c>
      <c r="E44" s="62"/>
      <c r="F44" s="64">
        <v>3782.52</v>
      </c>
      <c r="G44" s="51">
        <f t="shared" si="0"/>
        <v>14181001.610000003</v>
      </c>
    </row>
    <row r="45" spans="1:7" s="22" customFormat="1" ht="15.6" customHeight="1" x14ac:dyDescent="0.25">
      <c r="A45" s="73">
        <v>43178</v>
      </c>
      <c r="B45" s="63">
        <v>682</v>
      </c>
      <c r="C45" s="62" t="s">
        <v>10</v>
      </c>
      <c r="D45" s="62" t="s">
        <v>11</v>
      </c>
      <c r="E45" s="72"/>
      <c r="F45" s="64">
        <v>3787.86</v>
      </c>
      <c r="G45" s="51">
        <f t="shared" si="0"/>
        <v>14177213.750000004</v>
      </c>
    </row>
    <row r="46" spans="1:7" s="22" customFormat="1" ht="15.6" customHeight="1" x14ac:dyDescent="0.25">
      <c r="A46" s="73">
        <v>43178</v>
      </c>
      <c r="B46" s="63">
        <v>682</v>
      </c>
      <c r="C46" s="62" t="s">
        <v>10</v>
      </c>
      <c r="D46" s="62" t="s">
        <v>12</v>
      </c>
      <c r="E46" s="62"/>
      <c r="F46" s="64">
        <v>586.86</v>
      </c>
      <c r="G46" s="51">
        <f t="shared" si="0"/>
        <v>14176626.890000004</v>
      </c>
    </row>
    <row r="47" spans="1:7" s="22" customFormat="1" ht="15.6" customHeight="1" x14ac:dyDescent="0.25">
      <c r="A47" s="73">
        <v>43178</v>
      </c>
      <c r="B47" s="63">
        <v>686</v>
      </c>
      <c r="C47" s="62" t="s">
        <v>88</v>
      </c>
      <c r="D47" s="62" t="s">
        <v>85</v>
      </c>
      <c r="E47" s="62"/>
      <c r="F47" s="64">
        <v>20000</v>
      </c>
      <c r="G47" s="51">
        <f t="shared" si="0"/>
        <v>14156626.890000004</v>
      </c>
    </row>
    <row r="48" spans="1:7" s="22" customFormat="1" ht="15.6" customHeight="1" x14ac:dyDescent="0.25">
      <c r="A48" s="73">
        <v>43179</v>
      </c>
      <c r="B48" s="46"/>
      <c r="C48" s="49" t="s">
        <v>14</v>
      </c>
      <c r="D48" s="49" t="s">
        <v>71</v>
      </c>
      <c r="E48" s="50">
        <v>6616646.3099999996</v>
      </c>
      <c r="F48" s="50">
        <v>0</v>
      </c>
      <c r="G48" s="51">
        <f>+G47+E48</f>
        <v>20773273.200000003</v>
      </c>
    </row>
    <row r="49" spans="1:7" s="33" customFormat="1" ht="15.6" customHeight="1" x14ac:dyDescent="0.25">
      <c r="A49" s="73">
        <v>43180</v>
      </c>
      <c r="B49" s="46">
        <v>614</v>
      </c>
      <c r="C49" s="49" t="s">
        <v>58</v>
      </c>
      <c r="D49" s="52" t="s">
        <v>64</v>
      </c>
      <c r="E49" s="49"/>
      <c r="F49" s="59">
        <v>8645.0300000000007</v>
      </c>
      <c r="G49" s="51">
        <f t="shared" si="0"/>
        <v>20764628.170000002</v>
      </c>
    </row>
    <row r="50" spans="1:7" s="33" customFormat="1" ht="15.6" customHeight="1" x14ac:dyDescent="0.25">
      <c r="A50" s="73">
        <v>43180</v>
      </c>
      <c r="B50" s="46">
        <v>615</v>
      </c>
      <c r="C50" s="49" t="s">
        <v>59</v>
      </c>
      <c r="D50" s="49" t="s">
        <v>65</v>
      </c>
      <c r="E50" s="60"/>
      <c r="F50" s="50">
        <v>240000</v>
      </c>
      <c r="G50" s="51">
        <f t="shared" si="0"/>
        <v>20524628.170000002</v>
      </c>
    </row>
    <row r="51" spans="1:7" s="33" customFormat="1" ht="15.6" customHeight="1" x14ac:dyDescent="0.25">
      <c r="A51" s="73">
        <v>43180</v>
      </c>
      <c r="B51" s="46"/>
      <c r="C51" s="49" t="s">
        <v>14</v>
      </c>
      <c r="D51" s="49" t="s">
        <v>72</v>
      </c>
      <c r="E51" s="60">
        <v>4166666</v>
      </c>
      <c r="F51" s="50">
        <v>0</v>
      </c>
      <c r="G51" s="51">
        <f>+G50+E51</f>
        <v>24691294.170000002</v>
      </c>
    </row>
    <row r="52" spans="1:7" s="33" customFormat="1" ht="15.6" customHeight="1" x14ac:dyDescent="0.25">
      <c r="A52" s="73">
        <v>43180</v>
      </c>
      <c r="B52" s="46">
        <v>619</v>
      </c>
      <c r="C52" s="49" t="s">
        <v>25</v>
      </c>
      <c r="D52" s="48" t="s">
        <v>69</v>
      </c>
      <c r="E52" s="49"/>
      <c r="F52" s="50">
        <v>4122.45</v>
      </c>
      <c r="G52" s="51">
        <f t="shared" si="0"/>
        <v>24687171.720000003</v>
      </c>
    </row>
    <row r="53" spans="1:7" s="33" customFormat="1" ht="15.6" customHeight="1" x14ac:dyDescent="0.25">
      <c r="A53" s="73">
        <v>43180</v>
      </c>
      <c r="B53" s="63">
        <v>632</v>
      </c>
      <c r="C53" s="67" t="s">
        <v>73</v>
      </c>
      <c r="D53" s="66" t="s">
        <v>77</v>
      </c>
      <c r="E53" s="62"/>
      <c r="F53" s="64">
        <v>64632.4</v>
      </c>
      <c r="G53" s="51">
        <f t="shared" si="0"/>
        <v>24622539.320000004</v>
      </c>
    </row>
    <row r="54" spans="1:7" s="33" customFormat="1" ht="15.6" customHeight="1" x14ac:dyDescent="0.25">
      <c r="A54" s="73">
        <v>43180</v>
      </c>
      <c r="B54" s="63">
        <v>633</v>
      </c>
      <c r="C54" s="62" t="s">
        <v>74</v>
      </c>
      <c r="D54" s="68" t="s">
        <v>78</v>
      </c>
      <c r="E54" s="62"/>
      <c r="F54" s="64">
        <v>120006</v>
      </c>
      <c r="G54" s="51">
        <f t="shared" si="0"/>
        <v>24502533.320000004</v>
      </c>
    </row>
    <row r="55" spans="1:7" s="33" customFormat="1" ht="15.6" customHeight="1" x14ac:dyDescent="0.25">
      <c r="A55" s="73">
        <v>43180</v>
      </c>
      <c r="B55" s="63">
        <v>719</v>
      </c>
      <c r="C55" s="62" t="s">
        <v>90</v>
      </c>
      <c r="D55" s="62" t="s">
        <v>85</v>
      </c>
      <c r="E55" s="62"/>
      <c r="F55" s="64">
        <v>1778400</v>
      </c>
      <c r="G55" s="51">
        <f t="shared" si="0"/>
        <v>22724133.320000004</v>
      </c>
    </row>
    <row r="56" spans="1:7" s="33" customFormat="1" ht="15.6" customHeight="1" x14ac:dyDescent="0.25">
      <c r="A56" s="73">
        <v>43180</v>
      </c>
      <c r="B56" s="63">
        <v>719</v>
      </c>
      <c r="C56" s="62" t="s">
        <v>10</v>
      </c>
      <c r="D56" s="62" t="s">
        <v>45</v>
      </c>
      <c r="E56" s="62"/>
      <c r="F56" s="64">
        <f>86100.96+8153.5+31834.1</f>
        <v>126088.56</v>
      </c>
      <c r="G56" s="51">
        <f t="shared" si="0"/>
        <v>22598044.760000005</v>
      </c>
    </row>
    <row r="57" spans="1:7" s="33" customFormat="1" ht="15.6" customHeight="1" x14ac:dyDescent="0.25">
      <c r="A57" s="73">
        <v>43180</v>
      </c>
      <c r="B57" s="63">
        <v>719</v>
      </c>
      <c r="C57" s="62" t="s">
        <v>10</v>
      </c>
      <c r="D57" s="62" t="s">
        <v>11</v>
      </c>
      <c r="E57" s="62"/>
      <c r="F57" s="64">
        <f>86222.4+8165+31879</f>
        <v>126266.4</v>
      </c>
      <c r="G57" s="51">
        <f t="shared" si="0"/>
        <v>22471778.360000007</v>
      </c>
    </row>
    <row r="58" spans="1:7" s="33" customFormat="1" ht="15.6" customHeight="1" x14ac:dyDescent="0.25">
      <c r="A58" s="73">
        <v>43180</v>
      </c>
      <c r="B58" s="63">
        <v>719</v>
      </c>
      <c r="C58" s="62" t="s">
        <v>10</v>
      </c>
      <c r="D58" s="62" t="s">
        <v>12</v>
      </c>
      <c r="E58" s="62"/>
      <c r="F58" s="64">
        <f>12395.04+1265+4549.68</f>
        <v>18209.72</v>
      </c>
      <c r="G58" s="51">
        <f t="shared" si="0"/>
        <v>22453568.640000008</v>
      </c>
    </row>
    <row r="59" spans="1:7" s="33" customFormat="1" ht="15.6" customHeight="1" x14ac:dyDescent="0.25">
      <c r="A59" s="73">
        <v>43181</v>
      </c>
      <c r="B59" s="46">
        <v>616</v>
      </c>
      <c r="C59" s="54" t="s">
        <v>60</v>
      </c>
      <c r="D59" s="61" t="s">
        <v>66</v>
      </c>
      <c r="E59" s="55"/>
      <c r="F59" s="50">
        <v>235660.81</v>
      </c>
      <c r="G59" s="51">
        <f t="shared" si="0"/>
        <v>22217907.830000009</v>
      </c>
    </row>
    <row r="60" spans="1:7" s="33" customFormat="1" ht="15.6" customHeight="1" x14ac:dyDescent="0.25">
      <c r="A60" s="73">
        <v>43181</v>
      </c>
      <c r="B60" s="46">
        <v>617</v>
      </c>
      <c r="C60" s="49" t="s">
        <v>61</v>
      </c>
      <c r="D60" s="57" t="s">
        <v>67</v>
      </c>
      <c r="E60" s="49"/>
      <c r="F60" s="50">
        <v>15340</v>
      </c>
      <c r="G60" s="51">
        <f t="shared" si="0"/>
        <v>22202567.830000009</v>
      </c>
    </row>
    <row r="61" spans="1:7" s="33" customFormat="1" ht="15.6" customHeight="1" x14ac:dyDescent="0.25">
      <c r="A61" s="73">
        <v>43181</v>
      </c>
      <c r="B61" s="46">
        <v>618</v>
      </c>
      <c r="C61" s="49" t="s">
        <v>62</v>
      </c>
      <c r="D61" s="52" t="s">
        <v>68</v>
      </c>
      <c r="E61" s="49"/>
      <c r="F61" s="50">
        <v>329941.84999999998</v>
      </c>
      <c r="G61" s="51">
        <f t="shared" si="0"/>
        <v>21872625.980000008</v>
      </c>
    </row>
    <row r="62" spans="1:7" s="33" customFormat="1" ht="15.75" customHeight="1" x14ac:dyDescent="0.25">
      <c r="A62" s="73">
        <v>43181</v>
      </c>
      <c r="B62" s="63">
        <v>631</v>
      </c>
      <c r="C62" s="62" t="s">
        <v>23</v>
      </c>
      <c r="D62" s="66" t="s">
        <v>24</v>
      </c>
      <c r="E62" s="62"/>
      <c r="F62" s="64">
        <v>5550</v>
      </c>
      <c r="G62" s="51">
        <f t="shared" si="0"/>
        <v>21867075.980000008</v>
      </c>
    </row>
    <row r="63" spans="1:7" s="33" customFormat="1" ht="15.6" customHeight="1" x14ac:dyDescent="0.25">
      <c r="A63" s="73">
        <v>43181</v>
      </c>
      <c r="B63" s="63">
        <v>647</v>
      </c>
      <c r="C63" s="62" t="s">
        <v>75</v>
      </c>
      <c r="D63" s="66" t="s">
        <v>79</v>
      </c>
      <c r="E63" s="69"/>
      <c r="F63" s="70">
        <v>6441.24</v>
      </c>
      <c r="G63" s="51">
        <f t="shared" si="0"/>
        <v>21860634.74000001</v>
      </c>
    </row>
    <row r="64" spans="1:7" s="33" customFormat="1" ht="15.6" customHeight="1" x14ac:dyDescent="0.25">
      <c r="A64" s="73">
        <v>43181</v>
      </c>
      <c r="B64" s="63">
        <v>648</v>
      </c>
      <c r="C64" s="62" t="s">
        <v>74</v>
      </c>
      <c r="D64" s="62" t="s">
        <v>80</v>
      </c>
      <c r="E64" s="64"/>
      <c r="F64" s="70">
        <v>51330</v>
      </c>
      <c r="G64" s="51">
        <f t="shared" si="0"/>
        <v>21809304.74000001</v>
      </c>
    </row>
    <row r="65" spans="1:7" s="33" customFormat="1" ht="15.6" customHeight="1" x14ac:dyDescent="0.25">
      <c r="A65" s="73">
        <v>43181</v>
      </c>
      <c r="B65" s="63">
        <v>649</v>
      </c>
      <c r="C65" s="62" t="s">
        <v>76</v>
      </c>
      <c r="D65" s="62" t="s">
        <v>81</v>
      </c>
      <c r="E65" s="71"/>
      <c r="F65" s="64">
        <v>66844.600000000006</v>
      </c>
      <c r="G65" s="51">
        <f t="shared" si="0"/>
        <v>21742460.140000008</v>
      </c>
    </row>
    <row r="66" spans="1:7" s="33" customFormat="1" ht="15.6" customHeight="1" x14ac:dyDescent="0.25">
      <c r="A66" s="73">
        <v>43181</v>
      </c>
      <c r="B66" s="63">
        <v>650</v>
      </c>
      <c r="C66" s="62" t="s">
        <v>33</v>
      </c>
      <c r="D66" s="68" t="s">
        <v>82</v>
      </c>
      <c r="E66" s="62"/>
      <c r="F66" s="64">
        <v>40120</v>
      </c>
      <c r="G66" s="51">
        <f t="shared" si="0"/>
        <v>21702340.140000008</v>
      </c>
    </row>
    <row r="67" spans="1:7" s="33" customFormat="1" ht="15.6" customHeight="1" x14ac:dyDescent="0.25">
      <c r="A67" s="73">
        <v>43181</v>
      </c>
      <c r="B67" s="63">
        <v>673</v>
      </c>
      <c r="C67" s="62" t="s">
        <v>83</v>
      </c>
      <c r="D67" s="62" t="s">
        <v>84</v>
      </c>
      <c r="E67" s="62"/>
      <c r="F67" s="64">
        <v>2326</v>
      </c>
      <c r="G67" s="51">
        <f t="shared" si="0"/>
        <v>21700014.140000008</v>
      </c>
    </row>
    <row r="68" spans="1:7" s="33" customFormat="1" ht="15.6" customHeight="1" x14ac:dyDescent="0.25">
      <c r="A68" s="73">
        <v>43181</v>
      </c>
      <c r="B68" s="63">
        <v>710</v>
      </c>
      <c r="C68" s="62" t="s">
        <v>8</v>
      </c>
      <c r="D68" s="62" t="s">
        <v>89</v>
      </c>
      <c r="E68" s="62"/>
      <c r="F68" s="64">
        <v>334862</v>
      </c>
      <c r="G68" s="51">
        <f t="shared" si="0"/>
        <v>21365152.140000008</v>
      </c>
    </row>
    <row r="69" spans="1:7" s="33" customFormat="1" ht="15.6" customHeight="1" x14ac:dyDescent="0.25">
      <c r="A69" s="73">
        <v>43185</v>
      </c>
      <c r="B69" s="63">
        <v>797</v>
      </c>
      <c r="C69" s="62" t="s">
        <v>8</v>
      </c>
      <c r="D69" s="62" t="s">
        <v>112</v>
      </c>
      <c r="E69" s="62"/>
      <c r="F69" s="64">
        <v>180000</v>
      </c>
      <c r="G69" s="51">
        <f t="shared" si="0"/>
        <v>21185152.140000008</v>
      </c>
    </row>
    <row r="70" spans="1:7" s="33" customFormat="1" ht="15.6" customHeight="1" x14ac:dyDescent="0.25">
      <c r="A70" s="73">
        <v>43185</v>
      </c>
      <c r="B70" s="63">
        <v>799</v>
      </c>
      <c r="C70" s="62" t="s">
        <v>8</v>
      </c>
      <c r="D70" s="62" t="s">
        <v>111</v>
      </c>
      <c r="E70" s="62"/>
      <c r="F70" s="64">
        <v>15807.67</v>
      </c>
      <c r="G70" s="51">
        <f t="shared" si="0"/>
        <v>21169344.470000006</v>
      </c>
    </row>
    <row r="71" spans="1:7" s="33" customFormat="1" ht="15.6" customHeight="1" x14ac:dyDescent="0.25">
      <c r="A71" s="73">
        <v>43185</v>
      </c>
      <c r="B71" s="63">
        <v>801</v>
      </c>
      <c r="C71" s="62" t="s">
        <v>115</v>
      </c>
      <c r="D71" s="62" t="s">
        <v>113</v>
      </c>
      <c r="E71" s="62"/>
      <c r="F71" s="64">
        <v>41733.14</v>
      </c>
      <c r="G71" s="51">
        <f t="shared" si="0"/>
        <v>21127611.330000006</v>
      </c>
    </row>
    <row r="72" spans="1:7" s="33" customFormat="1" ht="15.6" customHeight="1" x14ac:dyDescent="0.25">
      <c r="A72" s="74">
        <v>43185</v>
      </c>
      <c r="B72" s="63">
        <v>801</v>
      </c>
      <c r="C72" s="62" t="s">
        <v>10</v>
      </c>
      <c r="D72" s="62" t="s">
        <v>45</v>
      </c>
      <c r="E72" s="62"/>
      <c r="F72" s="64">
        <f>2722.55+236.33</f>
        <v>2958.88</v>
      </c>
      <c r="G72" s="51">
        <f t="shared" si="0"/>
        <v>21124652.450000007</v>
      </c>
    </row>
    <row r="73" spans="1:7" s="33" customFormat="1" ht="15.6" customHeight="1" x14ac:dyDescent="0.25">
      <c r="A73" s="74">
        <v>43185</v>
      </c>
      <c r="B73" s="63">
        <v>801</v>
      </c>
      <c r="C73" s="62" t="s">
        <v>10</v>
      </c>
      <c r="D73" s="62" t="s">
        <v>11</v>
      </c>
      <c r="E73" s="62"/>
      <c r="F73" s="64">
        <f>2726.39+236.66</f>
        <v>2963.0499999999997</v>
      </c>
      <c r="G73" s="51">
        <f t="shared" si="0"/>
        <v>21121689.400000006</v>
      </c>
    </row>
    <row r="74" spans="1:7" s="33" customFormat="1" ht="15.6" customHeight="1" x14ac:dyDescent="0.25">
      <c r="A74" s="74">
        <v>43185</v>
      </c>
      <c r="B74" s="63">
        <v>801</v>
      </c>
      <c r="C74" s="62" t="s">
        <v>10</v>
      </c>
      <c r="D74" s="62" t="s">
        <v>12</v>
      </c>
      <c r="E74" s="62"/>
      <c r="F74" s="64">
        <f>422.4+36.67</f>
        <v>459.07</v>
      </c>
      <c r="G74" s="51">
        <f t="shared" ref="G74:G89" si="1">+G73-F74</f>
        <v>21121230.330000006</v>
      </c>
    </row>
    <row r="75" spans="1:7" s="33" customFormat="1" ht="15.6" customHeight="1" x14ac:dyDescent="0.25">
      <c r="A75" s="73">
        <v>43186</v>
      </c>
      <c r="B75" s="63">
        <v>743</v>
      </c>
      <c r="C75" s="62" t="s">
        <v>91</v>
      </c>
      <c r="D75" s="62" t="s">
        <v>92</v>
      </c>
      <c r="E75" s="62"/>
      <c r="F75" s="64">
        <v>21830</v>
      </c>
      <c r="G75" s="51">
        <f t="shared" si="1"/>
        <v>21099400.330000006</v>
      </c>
    </row>
    <row r="76" spans="1:7" s="33" customFormat="1" ht="15.6" customHeight="1" x14ac:dyDescent="0.25">
      <c r="A76" s="73">
        <v>43186</v>
      </c>
      <c r="B76" s="63">
        <v>744</v>
      </c>
      <c r="C76" s="62" t="s">
        <v>93</v>
      </c>
      <c r="D76" s="62" t="s">
        <v>94</v>
      </c>
      <c r="E76" s="62"/>
      <c r="F76" s="64">
        <v>1416</v>
      </c>
      <c r="G76" s="51">
        <f t="shared" si="1"/>
        <v>21097984.330000006</v>
      </c>
    </row>
    <row r="77" spans="1:7" s="33" customFormat="1" ht="15.6" customHeight="1" x14ac:dyDescent="0.25">
      <c r="A77" s="73">
        <v>43186</v>
      </c>
      <c r="B77" s="63">
        <v>745</v>
      </c>
      <c r="C77" s="62" t="s">
        <v>19</v>
      </c>
      <c r="D77" s="62" t="s">
        <v>95</v>
      </c>
      <c r="E77" s="62"/>
      <c r="F77" s="64">
        <v>7080</v>
      </c>
      <c r="G77" s="51">
        <f t="shared" si="1"/>
        <v>21090904.330000006</v>
      </c>
    </row>
    <row r="78" spans="1:7" s="33" customFormat="1" ht="15.6" customHeight="1" x14ac:dyDescent="0.25">
      <c r="A78" s="73">
        <v>43186</v>
      </c>
      <c r="B78" s="63">
        <v>746</v>
      </c>
      <c r="C78" s="62" t="s">
        <v>76</v>
      </c>
      <c r="D78" s="62" t="s">
        <v>96</v>
      </c>
      <c r="E78" s="62"/>
      <c r="F78" s="64">
        <v>265312</v>
      </c>
      <c r="G78" s="51">
        <f t="shared" si="1"/>
        <v>20825592.330000006</v>
      </c>
    </row>
    <row r="79" spans="1:7" s="33" customFormat="1" ht="15.6" customHeight="1" x14ac:dyDescent="0.25">
      <c r="A79" s="73">
        <v>43186</v>
      </c>
      <c r="B79" s="63">
        <v>754</v>
      </c>
      <c r="C79" s="62" t="s">
        <v>39</v>
      </c>
      <c r="D79" s="62" t="s">
        <v>97</v>
      </c>
      <c r="E79" s="62"/>
      <c r="F79" s="64">
        <v>98249.73</v>
      </c>
      <c r="G79" s="51">
        <f t="shared" si="1"/>
        <v>20727342.600000005</v>
      </c>
    </row>
    <row r="80" spans="1:7" s="33" customFormat="1" ht="15.6" customHeight="1" x14ac:dyDescent="0.25">
      <c r="A80" s="73">
        <v>43186</v>
      </c>
      <c r="B80" s="63">
        <v>755</v>
      </c>
      <c r="C80" s="62" t="s">
        <v>98</v>
      </c>
      <c r="D80" s="62" t="s">
        <v>99</v>
      </c>
      <c r="E80" s="62"/>
      <c r="F80" s="64">
        <v>261333.33</v>
      </c>
      <c r="G80" s="51">
        <f t="shared" si="1"/>
        <v>20466009.270000007</v>
      </c>
    </row>
    <row r="81" spans="1:7" s="33" customFormat="1" ht="15.6" customHeight="1" x14ac:dyDescent="0.25">
      <c r="A81" s="73">
        <v>43186</v>
      </c>
      <c r="B81" s="63">
        <v>756</v>
      </c>
      <c r="C81" s="62" t="s">
        <v>100</v>
      </c>
      <c r="D81" s="62" t="s">
        <v>101</v>
      </c>
      <c r="E81" s="62"/>
      <c r="F81" s="64">
        <v>3288</v>
      </c>
      <c r="G81" s="51">
        <f t="shared" si="1"/>
        <v>20462721.270000007</v>
      </c>
    </row>
    <row r="82" spans="1:7" s="33" customFormat="1" ht="15.6" customHeight="1" x14ac:dyDescent="0.25">
      <c r="A82" s="73">
        <v>43186</v>
      </c>
      <c r="B82" s="63">
        <v>757</v>
      </c>
      <c r="C82" s="62" t="s">
        <v>102</v>
      </c>
      <c r="D82" s="62" t="s">
        <v>103</v>
      </c>
      <c r="E82" s="62"/>
      <c r="F82" s="64">
        <v>2250</v>
      </c>
      <c r="G82" s="51">
        <f t="shared" si="1"/>
        <v>20460471.270000007</v>
      </c>
    </row>
    <row r="83" spans="1:7" s="33" customFormat="1" ht="15.6" customHeight="1" x14ac:dyDescent="0.25">
      <c r="A83" s="73">
        <v>43186</v>
      </c>
      <c r="B83" s="63">
        <v>758</v>
      </c>
      <c r="C83" s="62" t="s">
        <v>104</v>
      </c>
      <c r="D83" s="62" t="s">
        <v>105</v>
      </c>
      <c r="E83" s="62"/>
      <c r="F83" s="64">
        <v>11349.75</v>
      </c>
      <c r="G83" s="51">
        <f t="shared" si="1"/>
        <v>20449121.520000007</v>
      </c>
    </row>
    <row r="84" spans="1:7" s="33" customFormat="1" ht="15.6" customHeight="1" x14ac:dyDescent="0.25">
      <c r="A84" s="73">
        <v>43186</v>
      </c>
      <c r="B84" s="63">
        <v>765</v>
      </c>
      <c r="C84" s="62" t="s">
        <v>91</v>
      </c>
      <c r="D84" s="62" t="s">
        <v>106</v>
      </c>
      <c r="E84" s="62"/>
      <c r="F84" s="64">
        <v>60180</v>
      </c>
      <c r="G84" s="51">
        <f t="shared" si="1"/>
        <v>20388941.520000007</v>
      </c>
    </row>
    <row r="85" spans="1:7" s="33" customFormat="1" ht="15.6" customHeight="1" x14ac:dyDescent="0.25">
      <c r="A85" s="73">
        <v>43186</v>
      </c>
      <c r="B85" s="63">
        <v>766</v>
      </c>
      <c r="C85" s="62" t="s">
        <v>91</v>
      </c>
      <c r="D85" s="62" t="s">
        <v>107</v>
      </c>
      <c r="E85" s="62"/>
      <c r="F85" s="64">
        <v>21240</v>
      </c>
      <c r="G85" s="51">
        <f t="shared" si="1"/>
        <v>20367701.520000007</v>
      </c>
    </row>
    <row r="86" spans="1:7" s="33" customFormat="1" ht="15.6" customHeight="1" x14ac:dyDescent="0.25">
      <c r="A86" s="73">
        <v>43186</v>
      </c>
      <c r="B86" s="63">
        <v>767</v>
      </c>
      <c r="C86" s="62" t="s">
        <v>74</v>
      </c>
      <c r="D86" s="62" t="s">
        <v>108</v>
      </c>
      <c r="E86" s="62"/>
      <c r="F86" s="64">
        <v>1239</v>
      </c>
      <c r="G86" s="51">
        <f t="shared" si="1"/>
        <v>20366462.520000007</v>
      </c>
    </row>
    <row r="87" spans="1:7" s="33" customFormat="1" ht="15.6" customHeight="1" x14ac:dyDescent="0.25">
      <c r="A87" s="73">
        <v>43186</v>
      </c>
      <c r="B87" s="63">
        <v>772</v>
      </c>
      <c r="C87" s="62" t="s">
        <v>21</v>
      </c>
      <c r="D87" s="62" t="s">
        <v>109</v>
      </c>
      <c r="E87" s="62"/>
      <c r="F87" s="64">
        <v>94400</v>
      </c>
      <c r="G87" s="51">
        <f t="shared" si="1"/>
        <v>20272062.520000007</v>
      </c>
    </row>
    <row r="88" spans="1:7" s="33" customFormat="1" ht="15.6" customHeight="1" x14ac:dyDescent="0.25">
      <c r="A88" s="73">
        <v>43186</v>
      </c>
      <c r="B88" s="63">
        <v>785</v>
      </c>
      <c r="C88" s="62" t="s">
        <v>114</v>
      </c>
      <c r="D88" s="62" t="s">
        <v>54</v>
      </c>
      <c r="E88" s="62"/>
      <c r="F88" s="64">
        <v>2825</v>
      </c>
      <c r="G88" s="51">
        <f t="shared" si="1"/>
        <v>20269237.520000007</v>
      </c>
    </row>
    <row r="89" spans="1:7" s="33" customFormat="1" ht="15.6" customHeight="1" x14ac:dyDescent="0.25">
      <c r="A89" s="73">
        <v>43186</v>
      </c>
      <c r="B89" s="63">
        <v>795</v>
      </c>
      <c r="C89" s="62" t="s">
        <v>86</v>
      </c>
      <c r="D89" s="62" t="s">
        <v>110</v>
      </c>
      <c r="E89" s="62"/>
      <c r="F89" s="64">
        <v>18000</v>
      </c>
      <c r="G89" s="51">
        <f t="shared" si="1"/>
        <v>20251237.520000007</v>
      </c>
    </row>
    <row r="90" spans="1:7" ht="24" customHeight="1" thickBot="1" x14ac:dyDescent="0.3">
      <c r="A90" s="38" t="s">
        <v>7</v>
      </c>
      <c r="B90" s="39"/>
      <c r="C90" s="39"/>
      <c r="D90" s="39"/>
      <c r="E90" s="40">
        <f>SUM(E9:E62)</f>
        <v>21696780</v>
      </c>
      <c r="F90" s="41">
        <f>SUM(F9:F89)</f>
        <v>14833002.470000001</v>
      </c>
      <c r="G90" s="42">
        <f>+G89</f>
        <v>20251237.520000007</v>
      </c>
    </row>
    <row r="91" spans="1:7" ht="15.6" customHeight="1" x14ac:dyDescent="0.3">
      <c r="D91" s="6"/>
      <c r="F91" s="7"/>
    </row>
    <row r="92" spans="1:7" ht="15.6" customHeight="1" x14ac:dyDescent="0.3">
      <c r="D92" s="6"/>
      <c r="F92" s="7"/>
      <c r="G92" s="9"/>
    </row>
    <row r="93" spans="1:7" ht="15.6" customHeight="1" x14ac:dyDescent="0.3">
      <c r="D93" s="6"/>
      <c r="F93" s="7"/>
    </row>
    <row r="94" spans="1:7" ht="15.6" customHeight="1" x14ac:dyDescent="0.3">
      <c r="B94" s="36"/>
      <c r="D94" s="37"/>
      <c r="F94" s="7"/>
      <c r="G94" s="9"/>
    </row>
    <row r="95" spans="1:7" ht="15.6" customHeight="1" x14ac:dyDescent="0.25">
      <c r="B95" s="34"/>
      <c r="D95" s="34"/>
      <c r="F95" s="7"/>
    </row>
    <row r="96" spans="1:7" ht="15.6" customHeight="1" x14ac:dyDescent="0.25">
      <c r="B96" s="35"/>
      <c r="D96" s="35"/>
      <c r="F96" s="7"/>
      <c r="G96" s="9"/>
    </row>
    <row r="97" spans="2:7" ht="15.6" customHeight="1" x14ac:dyDescent="0.25">
      <c r="B97" s="35"/>
      <c r="D97" s="35"/>
      <c r="F97" s="35"/>
    </row>
    <row r="98" spans="2:7" ht="15.6" customHeight="1" x14ac:dyDescent="0.3">
      <c r="D98" s="6"/>
      <c r="F98" s="7"/>
    </row>
    <row r="99" spans="2:7" ht="15.6" customHeight="1" x14ac:dyDescent="0.3">
      <c r="D99" s="6"/>
      <c r="F99" s="7"/>
    </row>
    <row r="100" spans="2:7" ht="15.6" customHeight="1" x14ac:dyDescent="0.3">
      <c r="D100" s="6"/>
      <c r="F100" s="7"/>
    </row>
    <row r="101" spans="2:7" ht="15.6" customHeight="1" x14ac:dyDescent="0.3">
      <c r="D101" s="6"/>
      <c r="E101" s="9"/>
      <c r="F101" s="9"/>
    </row>
    <row r="102" spans="2:7" ht="15.6" customHeight="1" x14ac:dyDescent="0.3">
      <c r="D102" s="6"/>
      <c r="F102" s="7"/>
    </row>
    <row r="103" spans="2:7" ht="15.6" customHeight="1" x14ac:dyDescent="0.3">
      <c r="D103" s="6"/>
      <c r="E103" s="12"/>
      <c r="F103" s="7"/>
      <c r="G103" s="9"/>
    </row>
    <row r="104" spans="2:7" ht="15.6" customHeight="1" x14ac:dyDescent="0.3">
      <c r="D104" s="6"/>
      <c r="F104" s="7"/>
    </row>
    <row r="105" spans="2:7" ht="15.6" customHeight="1" x14ac:dyDescent="0.3">
      <c r="C105" s="11"/>
      <c r="D105" s="10"/>
      <c r="F105" s="4"/>
      <c r="G105" s="9"/>
    </row>
    <row r="106" spans="2:7" ht="15.6" customHeight="1" x14ac:dyDescent="0.3">
      <c r="C106" s="11"/>
      <c r="D106" s="6"/>
      <c r="F106" s="4"/>
      <c r="G106" s="9"/>
    </row>
    <row r="107" spans="2:7" ht="15.6" customHeight="1" x14ac:dyDescent="0.3">
      <c r="C107" s="11"/>
      <c r="D107" s="6"/>
      <c r="F107" s="4"/>
      <c r="G107" s="9"/>
    </row>
    <row r="108" spans="2:7" ht="15.6" customHeight="1" x14ac:dyDescent="0.3">
      <c r="C108" s="11"/>
      <c r="D108" s="6"/>
      <c r="F108" s="4"/>
      <c r="G108" s="9"/>
    </row>
    <row r="109" spans="2:7" ht="15.6" customHeight="1" x14ac:dyDescent="0.3">
      <c r="C109" s="11"/>
      <c r="D109" s="6"/>
      <c r="F109" s="4"/>
      <c r="G109" s="9"/>
    </row>
    <row r="110" spans="2:7" ht="15.6" customHeight="1" x14ac:dyDescent="0.3">
      <c r="C110" s="11"/>
      <c r="D110" s="6"/>
      <c r="F110" s="4"/>
      <c r="G110" s="9"/>
    </row>
    <row r="111" spans="2:7" ht="15.6" customHeight="1" x14ac:dyDescent="0.3">
      <c r="C111" s="11"/>
      <c r="D111" s="6"/>
      <c r="F111" s="4"/>
      <c r="G111" s="9"/>
    </row>
    <row r="112" spans="2:7" ht="15.6" customHeight="1" x14ac:dyDescent="0.3">
      <c r="C112" s="11"/>
      <c r="D112" s="6"/>
      <c r="F112" s="4"/>
      <c r="G112" s="9"/>
    </row>
    <row r="113" spans="3:7" ht="15.6" customHeight="1" x14ac:dyDescent="0.3">
      <c r="C113" s="11"/>
      <c r="D113" s="6"/>
      <c r="F113" s="4"/>
      <c r="G113" s="9"/>
    </row>
    <row r="114" spans="3:7" ht="15.6" customHeight="1" x14ac:dyDescent="0.3">
      <c r="C114" s="11"/>
      <c r="D114" s="6"/>
      <c r="F114" s="4"/>
      <c r="G114" s="9"/>
    </row>
    <row r="115" spans="3:7" ht="15.6" customHeight="1" x14ac:dyDescent="0.3">
      <c r="C115" s="11"/>
      <c r="D115" s="6"/>
      <c r="F115" s="4"/>
      <c r="G115" s="9"/>
    </row>
    <row r="116" spans="3:7" ht="15.6" customHeight="1" x14ac:dyDescent="0.3">
      <c r="C116" s="11"/>
      <c r="D116" s="6"/>
      <c r="F116" s="4"/>
      <c r="G116" s="9"/>
    </row>
    <row r="117" spans="3:7" ht="15.6" customHeight="1" x14ac:dyDescent="0.3">
      <c r="C117" s="11"/>
      <c r="D117" s="6"/>
      <c r="F117" s="4"/>
      <c r="G117" s="9"/>
    </row>
    <row r="118" spans="3:7" ht="15.6" customHeight="1" x14ac:dyDescent="0.3">
      <c r="C118" s="11"/>
      <c r="D118" s="6"/>
      <c r="F118" s="4"/>
      <c r="G118" s="9"/>
    </row>
    <row r="119" spans="3:7" ht="15.6" customHeight="1" x14ac:dyDescent="0.3">
      <c r="D119" s="6"/>
      <c r="F119" s="4"/>
      <c r="G119" s="9"/>
    </row>
    <row r="120" spans="3:7" ht="15.6" customHeight="1" x14ac:dyDescent="0.3">
      <c r="D120" s="6"/>
      <c r="F120" s="4"/>
      <c r="G120" s="9"/>
    </row>
  </sheetData>
  <sortState ref="A9:G89">
    <sortCondition ref="A9"/>
  </sortState>
  <mergeCells count="4">
    <mergeCell ref="C3:F3"/>
    <mergeCell ref="C4:F4"/>
    <mergeCell ref="C5:F5"/>
    <mergeCell ref="B8:F8"/>
  </mergeCells>
  <printOptions horizontalCentered="1"/>
  <pageMargins left="3.937007874015748E-2" right="3.937007874015748E-2" top="0.31496062992125984" bottom="0.19685039370078741" header="0.31496062992125984" footer="0.19685039370078741"/>
  <pageSetup scale="52" fitToHeight="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CUENTA UNICA MARZO</vt:lpstr>
      <vt:lpstr>Hoja1</vt:lpstr>
      <vt:lpstr>'CUENTA UNICA MARZO'!Área_de_impresión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gregorinaa</dc:creator>
  <cp:lastModifiedBy>lucia cespedes</cp:lastModifiedBy>
  <cp:revision/>
  <cp:lastPrinted>2018-04-13T15:14:05Z</cp:lastPrinted>
  <dcterms:created xsi:type="dcterms:W3CDTF">2015-12-28T14:28:52Z</dcterms:created>
  <dcterms:modified xsi:type="dcterms:W3CDTF">2018-11-27T17:07:32Z</dcterms:modified>
</cp:coreProperties>
</file>